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mispagel@gmx.de\Documents\Aktion Indien\Jesuits\Kodaikanal\Projekte\8101 Evening Coaching Center\03 Projektkosten\04 Projektkosten\"/>
    </mc:Choice>
  </mc:AlternateContent>
  <bookViews>
    <workbookView xWindow="0" yWindow="0" windowWidth="20490" windowHeight="8445"/>
  </bookViews>
  <sheets>
    <sheet name="Tabelle1" sheetId="2" r:id="rId1"/>
  </sheets>
  <definedNames>
    <definedName name="_xlnm.Print_Area" localSheetId="0">Tabelle1!$A$1:$E$72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E21" i="2"/>
  <c r="E59" i="2" l="1"/>
  <c r="E58" i="2"/>
  <c r="E56" i="2"/>
  <c r="E57" i="2"/>
  <c r="E55" i="2"/>
  <c r="E62" i="2" l="1"/>
  <c r="E44" i="2"/>
  <c r="E43" i="2"/>
  <c r="E45" i="2" s="1"/>
  <c r="E36" i="2"/>
  <c r="E29" i="2"/>
  <c r="E20" i="2"/>
  <c r="E12" i="2"/>
  <c r="E11" i="2"/>
  <c r="E10" i="2"/>
  <c r="E9" i="2"/>
  <c r="E13" i="2" l="1"/>
  <c r="E35" i="2"/>
  <c r="E37" i="2" s="1"/>
  <c r="E30" i="2" l="1"/>
  <c r="E23" i="2"/>
  <c r="E63" i="2" l="1"/>
  <c r="E64" i="2" s="1"/>
  <c r="E66" i="2" l="1"/>
  <c r="E67" i="2" s="1"/>
  <c r="D71" i="2" s="1"/>
  <c r="E68" i="2" l="1"/>
</calcChain>
</file>

<file path=xl/sharedStrings.xml><?xml version="1.0" encoding="utf-8"?>
<sst xmlns="http://schemas.openxmlformats.org/spreadsheetml/2006/main" count="67" uniqueCount="56">
  <si>
    <t>Kosten</t>
  </si>
  <si>
    <t>Zahl der Monate</t>
  </si>
  <si>
    <t xml:space="preserve">Kosten </t>
  </si>
  <si>
    <t>Summe</t>
  </si>
  <si>
    <t>Verpflegung/Person/Treffen</t>
  </si>
  <si>
    <t>Dörfer mit Abendschule</t>
  </si>
  <si>
    <t>Lehrergehalt/Monat</t>
  </si>
  <si>
    <t>Wechselkurs</t>
  </si>
  <si>
    <t>Kosten/Monat/Abendschule</t>
  </si>
  <si>
    <t xml:space="preserve">Kosten/ Kind/Monat </t>
  </si>
  <si>
    <t>Fortbildung</t>
  </si>
  <si>
    <t>Abendschule Kodaikanal</t>
  </si>
  <si>
    <t>Material</t>
  </si>
  <si>
    <t>Raummiete</t>
  </si>
  <si>
    <t xml:space="preserve">Reisekosten </t>
  </si>
  <si>
    <t>Abendschule</t>
  </si>
  <si>
    <t>Lehrer</t>
  </si>
  <si>
    <t>Verpflegung/Person/Tag</t>
  </si>
  <si>
    <t>Material/Fortbildung</t>
  </si>
  <si>
    <t>Moderator/Fortbildung</t>
  </si>
  <si>
    <t xml:space="preserve">Monatliche </t>
  </si>
  <si>
    <t>Besprechung</t>
  </si>
  <si>
    <t>Zahl der Personen</t>
  </si>
  <si>
    <t>Newsletter</t>
  </si>
  <si>
    <t>Zahl /Jahr</t>
  </si>
  <si>
    <t>Koordinator</t>
  </si>
  <si>
    <t>Zahl der Koordinatoren</t>
  </si>
  <si>
    <t>Lohn/Monat</t>
  </si>
  <si>
    <t>Reisekosten/Monat</t>
  </si>
  <si>
    <t xml:space="preserve">Großes </t>
  </si>
  <si>
    <t>Schulfest</t>
  </si>
  <si>
    <t>Dauer des Festes in Tagen</t>
  </si>
  <si>
    <t>Teilnehmer</t>
  </si>
  <si>
    <t>Helfer</t>
  </si>
  <si>
    <t>Reiskostenzuschüsse</t>
  </si>
  <si>
    <t>Verpflegung/Kinder/Tag</t>
  </si>
  <si>
    <t>Verpflegung/Helfer</t>
  </si>
  <si>
    <t>Verbrauchsmaterial</t>
  </si>
  <si>
    <t>Kosten/ Schuljahr 2018/19</t>
  </si>
  <si>
    <t>Kosten/Monat</t>
  </si>
  <si>
    <t>Zahl der Kinder in 15 Abendschulen</t>
  </si>
  <si>
    <t>pro Preis</t>
  </si>
  <si>
    <t>pro Reisekostenzuschuß</t>
  </si>
  <si>
    <t>Miete für Raum + Audioanlage</t>
  </si>
  <si>
    <t>für</t>
  </si>
  <si>
    <t>15 Dörfer</t>
  </si>
  <si>
    <t>Fortbildungen/Jahr</t>
  </si>
  <si>
    <t>Tage /Fortbildung</t>
  </si>
  <si>
    <t>Entwurf</t>
  </si>
  <si>
    <t>Druck</t>
  </si>
  <si>
    <t>Planung</t>
  </si>
  <si>
    <t xml:space="preserve"> Lehrer + Moderator</t>
  </si>
  <si>
    <t>Preise + Geschenke</t>
  </si>
  <si>
    <t>Unterbringung/Kind</t>
  </si>
  <si>
    <t>Kosten/ Schuljahr 2019-20</t>
  </si>
  <si>
    <t>Schuljahr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</si>
</sst>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164" formatCode="#,##0\ [$INR]"/>
    <numFmt numFmtId="165" formatCode="#,##0\ &quot;€&quot;"/>
    <numFmt numFmtId="166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164" fontId="0" fillId="0" borderId="0" xfId="0" applyNumberFormat="1"/>
    <xf numFmtId="3" fontId="0" fillId="0" borderId="0" xfId="0" applyNumberFormat="1"/>
    <xf numFmtId="3" fontId="0" fillId="0" borderId="15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6" xfId="0" applyNumberFormat="1" applyBorder="1"/>
    <xf numFmtId="0" fontId="0" fillId="0" borderId="0" xfId="0" applyBorder="1"/>
    <xf numFmtId="3" fontId="0" fillId="0" borderId="0" xfId="0" applyNumberFormat="1" applyBorder="1"/>
    <xf numFmtId="3" fontId="0" fillId="0" borderId="7" xfId="0" applyNumberFormat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21" xfId="0" applyFill="1" applyBorder="1"/>
    <xf numFmtId="0" fontId="0" fillId="0" borderId="21" xfId="0" applyBorder="1"/>
    <xf numFmtId="0" fontId="0" fillId="0" borderId="22" xfId="0" applyFill="1" applyBorder="1"/>
    <xf numFmtId="0" fontId="1" fillId="0" borderId="5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/>
    <xf numFmtId="0" fontId="0" fillId="0" borderId="22" xfId="0" applyBorder="1"/>
    <xf numFmtId="0" fontId="1" fillId="0" borderId="23" xfId="0" applyFont="1" applyFill="1" applyBorder="1"/>
    <xf numFmtId="3" fontId="0" fillId="0" borderId="15" xfId="0" applyNumberFormat="1" applyFont="1" applyBorder="1"/>
    <xf numFmtId="3" fontId="0" fillId="0" borderId="12" xfId="0" applyNumberFormat="1" applyFont="1" applyBorder="1"/>
    <xf numFmtId="3" fontId="1" fillId="0" borderId="13" xfId="0" applyNumberFormat="1" applyFont="1" applyBorder="1"/>
    <xf numFmtId="3" fontId="1" fillId="0" borderId="16" xfId="0" applyNumberFormat="1" applyFont="1" applyBorder="1"/>
    <xf numFmtId="3" fontId="1" fillId="0" borderId="7" xfId="0" applyNumberFormat="1" applyFont="1" applyBorder="1"/>
    <xf numFmtId="0" fontId="0" fillId="0" borderId="0" xfId="0" applyBorder="1" applyAlignment="1">
      <alignment horizontal="center" vertical="top"/>
    </xf>
    <xf numFmtId="3" fontId="2" fillId="2" borderId="15" xfId="0" applyNumberFormat="1" applyFont="1" applyFill="1" applyBorder="1"/>
    <xf numFmtId="0" fontId="2" fillId="2" borderId="11" xfId="0" applyFont="1" applyFill="1" applyBorder="1"/>
    <xf numFmtId="3" fontId="2" fillId="2" borderId="12" xfId="0" applyNumberFormat="1" applyFont="1" applyFill="1" applyBorder="1"/>
    <xf numFmtId="165" fontId="2" fillId="2" borderId="13" xfId="0" applyNumberFormat="1" applyFont="1" applyFill="1" applyBorder="1"/>
    <xf numFmtId="0" fontId="2" fillId="2" borderId="14" xfId="0" applyFont="1" applyFill="1" applyBorder="1"/>
    <xf numFmtId="165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165" fontId="2" fillId="2" borderId="19" xfId="0" applyNumberFormat="1" applyFont="1" applyFill="1" applyBorder="1"/>
    <xf numFmtId="0" fontId="2" fillId="3" borderId="11" xfId="0" applyFont="1" applyFill="1" applyBorder="1"/>
    <xf numFmtId="0" fontId="2" fillId="3" borderId="17" xfId="0" applyFont="1" applyFill="1" applyBorder="1"/>
    <xf numFmtId="166" fontId="2" fillId="3" borderId="19" xfId="0" applyNumberFormat="1" applyFont="1" applyFill="1" applyBorder="1"/>
    <xf numFmtId="0" fontId="0" fillId="0" borderId="22" xfId="0" applyFont="1" applyFill="1" applyBorder="1"/>
    <xf numFmtId="0" fontId="0" fillId="0" borderId="21" xfId="0" applyFont="1" applyFill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4" fillId="0" borderId="9" xfId="0" applyFont="1" applyBorder="1" applyAlignment="1">
      <alignment horizontal="center"/>
    </xf>
    <xf numFmtId="0" fontId="0" fillId="0" borderId="10" xfId="0" applyBorder="1"/>
    <xf numFmtId="0" fontId="5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1" fontId="1" fillId="0" borderId="0" xfId="0" applyNumberFormat="1" applyFont="1"/>
    <xf numFmtId="3" fontId="0" fillId="0" borderId="30" xfId="0" applyNumberFormat="1" applyBorder="1"/>
    <xf numFmtId="3" fontId="0" fillId="0" borderId="31" xfId="0" applyNumberFormat="1" applyBorder="1"/>
    <xf numFmtId="0" fontId="0" fillId="0" borderId="11" xfId="0" applyBorder="1"/>
    <xf numFmtId="0" fontId="0" fillId="0" borderId="14" xfId="0" applyBorder="1"/>
    <xf numFmtId="0" fontId="0" fillId="0" borderId="14" xfId="0" applyFill="1" applyBorder="1"/>
    <xf numFmtId="0" fontId="0" fillId="0" borderId="20" xfId="0" applyFill="1" applyBorder="1"/>
    <xf numFmtId="0" fontId="1" fillId="0" borderId="20" xfId="0" applyFont="1" applyBorder="1"/>
    <xf numFmtId="0" fontId="1" fillId="0" borderId="4" xfId="0" applyFont="1" applyBorder="1"/>
    <xf numFmtId="0" fontId="1" fillId="0" borderId="11" xfId="0" applyFont="1" applyFill="1" applyBorder="1"/>
    <xf numFmtId="3" fontId="1" fillId="0" borderId="12" xfId="0" applyNumberFormat="1" applyFont="1" applyBorder="1"/>
    <xf numFmtId="0" fontId="1" fillId="0" borderId="17" xfId="0" applyFont="1" applyFill="1" applyBorder="1"/>
    <xf numFmtId="3" fontId="1" fillId="0" borderId="1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3" xfId="0" applyNumberFormat="1" applyFont="1" applyBorder="1"/>
    <xf numFmtId="165" fontId="1" fillId="0" borderId="19" xfId="0" applyNumberFormat="1" applyFont="1" applyBorder="1"/>
    <xf numFmtId="3" fontId="2" fillId="3" borderId="13" xfId="0" applyNumberFormat="1" applyFont="1" applyFill="1" applyBorder="1" applyAlignment="1">
      <alignment horizontal="right"/>
    </xf>
    <xf numFmtId="164" fontId="0" fillId="0" borderId="15" xfId="0" applyNumberFormat="1" applyBorder="1"/>
    <xf numFmtId="164" fontId="0" fillId="0" borderId="16" xfId="0" applyNumberForma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0" xfId="0" applyNumberFormat="1" applyBorder="1"/>
    <xf numFmtId="164" fontId="0" fillId="0" borderId="7" xfId="0" applyNumberFormat="1" applyBorder="1"/>
    <xf numFmtId="164" fontId="0" fillId="0" borderId="15" xfId="0" applyNumberFormat="1" applyFont="1" applyBorder="1"/>
    <xf numFmtId="164" fontId="0" fillId="0" borderId="16" xfId="0" applyNumberFormat="1" applyFont="1" applyBorder="1"/>
    <xf numFmtId="164" fontId="0" fillId="0" borderId="31" xfId="0" applyNumberFormat="1" applyBorder="1"/>
    <xf numFmtId="164" fontId="1" fillId="0" borderId="19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zoomScale="118" zoomScaleNormal="118" workbookViewId="0">
      <selection activeCell="G5" sqref="G5"/>
    </sheetView>
  </sheetViews>
  <sheetFormatPr baseColWidth="10" defaultRowHeight="15" x14ac:dyDescent="0.25"/>
  <cols>
    <col min="1" max="1" width="5.28515625" style="46" customWidth="1"/>
    <col min="2" max="2" width="25.5703125" customWidth="1"/>
    <col min="3" max="3" width="37.5703125" customWidth="1"/>
    <col min="4" max="4" width="11.42578125" style="2"/>
    <col min="5" max="5" width="13.7109375" style="2" bestFit="1" customWidth="1"/>
  </cols>
  <sheetData>
    <row r="1" spans="1:5" ht="15" customHeight="1" x14ac:dyDescent="0.25">
      <c r="A1" s="85" t="s">
        <v>11</v>
      </c>
      <c r="B1" s="86"/>
      <c r="C1" s="86"/>
      <c r="D1" s="86"/>
      <c r="E1" s="87"/>
    </row>
    <row r="2" spans="1:5" ht="15" customHeight="1" thickBot="1" x14ac:dyDescent="0.3">
      <c r="A2" s="88"/>
      <c r="B2" s="89"/>
      <c r="C2" s="89"/>
      <c r="D2" s="89"/>
      <c r="E2" s="90"/>
    </row>
    <row r="3" spans="1:5" ht="15.75" thickBot="1" x14ac:dyDescent="0.3">
      <c r="A3" s="83" t="s">
        <v>55</v>
      </c>
      <c r="B3" s="91"/>
      <c r="C3" s="91"/>
      <c r="D3" s="91"/>
      <c r="E3" s="84"/>
    </row>
    <row r="4" spans="1:5" ht="15.75" thickBot="1" x14ac:dyDescent="0.3">
      <c r="A4" s="56"/>
      <c r="B4" s="57"/>
      <c r="C4" s="57"/>
      <c r="D4" s="93" t="s">
        <v>50</v>
      </c>
      <c r="E4" s="92"/>
    </row>
    <row r="5" spans="1:5" s="7" customFormat="1" x14ac:dyDescent="0.25">
      <c r="A5" s="80">
        <v>1</v>
      </c>
      <c r="B5" s="76" t="s">
        <v>15</v>
      </c>
      <c r="C5" s="19" t="s">
        <v>5</v>
      </c>
      <c r="D5" s="59">
        <v>15</v>
      </c>
      <c r="E5" s="5"/>
    </row>
    <row r="6" spans="1:5" s="7" customFormat="1" x14ac:dyDescent="0.25">
      <c r="A6" s="81"/>
      <c r="B6" s="77"/>
      <c r="C6" s="13" t="s">
        <v>1</v>
      </c>
      <c r="D6" s="60">
        <v>12</v>
      </c>
      <c r="E6" s="6"/>
    </row>
    <row r="7" spans="1:5" s="7" customFormat="1" x14ac:dyDescent="0.25">
      <c r="A7" s="81"/>
      <c r="B7" s="77"/>
      <c r="D7" s="8"/>
      <c r="E7" s="6"/>
    </row>
    <row r="8" spans="1:5" s="7" customFormat="1" x14ac:dyDescent="0.25">
      <c r="A8" s="81"/>
      <c r="B8" s="77"/>
      <c r="C8" s="11" t="s">
        <v>0</v>
      </c>
      <c r="D8" s="8"/>
      <c r="E8" s="6"/>
    </row>
    <row r="9" spans="1:5" x14ac:dyDescent="0.25">
      <c r="A9" s="81"/>
      <c r="B9" s="77"/>
      <c r="C9" s="12" t="s">
        <v>6</v>
      </c>
      <c r="D9" s="107">
        <v>1000</v>
      </c>
      <c r="E9" s="98">
        <f>D9*D5*D6</f>
        <v>180000</v>
      </c>
    </row>
    <row r="10" spans="1:5" x14ac:dyDescent="0.25">
      <c r="A10" s="81"/>
      <c r="B10" s="78"/>
      <c r="C10" s="12" t="s">
        <v>12</v>
      </c>
      <c r="D10" s="107">
        <v>500</v>
      </c>
      <c r="E10" s="98">
        <f>D10*D5</f>
        <v>7500</v>
      </c>
    </row>
    <row r="11" spans="1:5" x14ac:dyDescent="0.25">
      <c r="A11" s="81"/>
      <c r="B11" s="78"/>
      <c r="C11" s="12" t="s">
        <v>13</v>
      </c>
      <c r="D11" s="107">
        <v>600</v>
      </c>
      <c r="E11" s="98">
        <f>D11*D5</f>
        <v>9000</v>
      </c>
    </row>
    <row r="12" spans="1:5" x14ac:dyDescent="0.25">
      <c r="A12" s="81"/>
      <c r="B12" s="78"/>
      <c r="C12" s="12" t="s">
        <v>14</v>
      </c>
      <c r="D12" s="107">
        <v>300</v>
      </c>
      <c r="E12" s="98">
        <f>D12*D5</f>
        <v>4500</v>
      </c>
    </row>
    <row r="13" spans="1:5" ht="15.75" thickBot="1" x14ac:dyDescent="0.3">
      <c r="A13" s="82"/>
      <c r="B13" s="79"/>
      <c r="C13" s="15" t="s">
        <v>3</v>
      </c>
      <c r="D13" s="99"/>
      <c r="E13" s="108">
        <f>SUM(E9:E12)</f>
        <v>201000</v>
      </c>
    </row>
    <row r="14" spans="1:5" ht="15.75" thickBot="1" x14ac:dyDescent="0.3">
      <c r="A14" s="26"/>
      <c r="B14" s="16"/>
      <c r="C14" s="7"/>
      <c r="D14" s="8"/>
      <c r="E14" s="8"/>
    </row>
    <row r="15" spans="1:5" ht="15" customHeight="1" x14ac:dyDescent="0.25">
      <c r="A15" s="80">
        <v>2</v>
      </c>
      <c r="B15" s="41"/>
      <c r="C15" s="14" t="s">
        <v>51</v>
      </c>
      <c r="D15" s="4">
        <v>16</v>
      </c>
      <c r="E15" s="5"/>
    </row>
    <row r="16" spans="1:5" x14ac:dyDescent="0.25">
      <c r="A16" s="81"/>
      <c r="B16" s="42"/>
      <c r="C16" s="12" t="s">
        <v>46</v>
      </c>
      <c r="D16" s="3">
        <v>2</v>
      </c>
      <c r="E16" s="6"/>
    </row>
    <row r="17" spans="1:5" x14ac:dyDescent="0.25">
      <c r="A17" s="81"/>
      <c r="B17" s="42"/>
      <c r="C17" s="12" t="s">
        <v>47</v>
      </c>
      <c r="D17" s="3">
        <v>2</v>
      </c>
      <c r="E17" s="6"/>
    </row>
    <row r="18" spans="1:5" x14ac:dyDescent="0.25">
      <c r="A18" s="81"/>
      <c r="B18" s="42"/>
      <c r="C18" s="44"/>
      <c r="D18" s="8"/>
      <c r="E18" s="9"/>
    </row>
    <row r="19" spans="1:5" x14ac:dyDescent="0.25">
      <c r="A19" s="81"/>
      <c r="B19" s="45" t="s">
        <v>16</v>
      </c>
      <c r="C19" s="11" t="s">
        <v>0</v>
      </c>
      <c r="D19" s="8"/>
      <c r="E19" s="9"/>
    </row>
    <row r="20" spans="1:5" x14ac:dyDescent="0.25">
      <c r="A20" s="81"/>
      <c r="B20" s="42" t="s">
        <v>10</v>
      </c>
      <c r="C20" s="12" t="s">
        <v>17</v>
      </c>
      <c r="D20" s="97">
        <v>150</v>
      </c>
      <c r="E20" s="98">
        <f>D20*D15*D16*D17</f>
        <v>9600</v>
      </c>
    </row>
    <row r="21" spans="1:5" x14ac:dyDescent="0.25">
      <c r="A21" s="81"/>
      <c r="B21" s="42"/>
      <c r="C21" s="12" t="s">
        <v>18</v>
      </c>
      <c r="D21" s="97">
        <v>500</v>
      </c>
      <c r="E21" s="98">
        <f>D21*D16</f>
        <v>1000</v>
      </c>
    </row>
    <row r="22" spans="1:5" x14ac:dyDescent="0.25">
      <c r="A22" s="81"/>
      <c r="B22" s="42"/>
      <c r="C22" s="12" t="s">
        <v>19</v>
      </c>
      <c r="D22" s="97">
        <v>3000</v>
      </c>
      <c r="E22" s="98">
        <f>D22*D16</f>
        <v>6000</v>
      </c>
    </row>
    <row r="23" spans="1:5" ht="15.75" thickBot="1" x14ac:dyDescent="0.3">
      <c r="A23" s="82"/>
      <c r="B23" s="43"/>
      <c r="C23" s="15" t="s">
        <v>3</v>
      </c>
      <c r="D23" s="99"/>
      <c r="E23" s="100">
        <f>SUM(E20:E22)</f>
        <v>16600</v>
      </c>
    </row>
    <row r="24" spans="1:5" ht="15.75" thickBot="1" x14ac:dyDescent="0.3">
      <c r="A24" s="51"/>
      <c r="B24" s="17"/>
      <c r="C24" s="11"/>
      <c r="D24" s="18"/>
      <c r="E24" s="18"/>
    </row>
    <row r="25" spans="1:5" ht="15" customHeight="1" x14ac:dyDescent="0.25">
      <c r="A25" s="80">
        <v>3</v>
      </c>
      <c r="B25" s="41"/>
      <c r="C25" s="39" t="s">
        <v>22</v>
      </c>
      <c r="D25" s="22">
        <v>20</v>
      </c>
      <c r="E25" s="23"/>
    </row>
    <row r="26" spans="1:5" x14ac:dyDescent="0.25">
      <c r="A26" s="81"/>
      <c r="B26" s="42"/>
      <c r="C26" s="40" t="s">
        <v>1</v>
      </c>
      <c r="D26" s="21">
        <v>12</v>
      </c>
      <c r="E26" s="24"/>
    </row>
    <row r="27" spans="1:5" x14ac:dyDescent="0.25">
      <c r="A27" s="81"/>
      <c r="B27" s="42" t="s">
        <v>20</v>
      </c>
      <c r="C27" s="11"/>
      <c r="D27" s="18"/>
      <c r="E27" s="25"/>
    </row>
    <row r="28" spans="1:5" x14ac:dyDescent="0.25">
      <c r="A28" s="81"/>
      <c r="B28" s="42" t="s">
        <v>21</v>
      </c>
      <c r="C28" s="11" t="s">
        <v>0</v>
      </c>
      <c r="D28" s="18"/>
      <c r="E28" s="25"/>
    </row>
    <row r="29" spans="1:5" x14ac:dyDescent="0.25">
      <c r="A29" s="81"/>
      <c r="B29" s="42"/>
      <c r="C29" s="40" t="s">
        <v>4</v>
      </c>
      <c r="D29" s="105">
        <v>70</v>
      </c>
      <c r="E29" s="106">
        <f>D29*D26*D25</f>
        <v>16800</v>
      </c>
    </row>
    <row r="30" spans="1:5" ht="15.75" thickBot="1" x14ac:dyDescent="0.3">
      <c r="A30" s="82"/>
      <c r="B30" s="43"/>
      <c r="C30" s="15" t="s">
        <v>3</v>
      </c>
      <c r="D30" s="99"/>
      <c r="E30" s="100">
        <f>SUM(E29:E29)</f>
        <v>16800</v>
      </c>
    </row>
    <row r="31" spans="1:5" ht="15.75" thickBot="1" x14ac:dyDescent="0.3">
      <c r="A31" s="51"/>
      <c r="B31" s="16"/>
      <c r="C31" s="7"/>
      <c r="D31" s="8"/>
      <c r="E31" s="8"/>
    </row>
    <row r="32" spans="1:5" x14ac:dyDescent="0.25">
      <c r="A32" s="52">
        <v>4</v>
      </c>
      <c r="B32" s="76" t="s">
        <v>23</v>
      </c>
      <c r="C32" s="19" t="s">
        <v>24</v>
      </c>
      <c r="D32" s="4">
        <v>6</v>
      </c>
      <c r="E32" s="5"/>
    </row>
    <row r="33" spans="1:5" x14ac:dyDescent="0.25">
      <c r="A33" s="53"/>
      <c r="B33" s="77"/>
      <c r="C33" s="7"/>
      <c r="D33" s="8"/>
      <c r="E33" s="9"/>
    </row>
    <row r="34" spans="1:5" x14ac:dyDescent="0.25">
      <c r="A34" s="53"/>
      <c r="B34" s="77"/>
      <c r="C34" s="11" t="s">
        <v>0</v>
      </c>
      <c r="D34" s="8"/>
      <c r="E34" s="9"/>
    </row>
    <row r="35" spans="1:5" x14ac:dyDescent="0.25">
      <c r="A35" s="53"/>
      <c r="B35" s="77"/>
      <c r="C35" s="13" t="s">
        <v>48</v>
      </c>
      <c r="D35" s="97">
        <v>1000</v>
      </c>
      <c r="E35" s="98">
        <f>D35*D32</f>
        <v>6000</v>
      </c>
    </row>
    <row r="36" spans="1:5" x14ac:dyDescent="0.25">
      <c r="A36" s="53"/>
      <c r="B36" s="78"/>
      <c r="C36" s="44" t="s">
        <v>49</v>
      </c>
      <c r="D36" s="103">
        <v>4000</v>
      </c>
      <c r="E36" s="104">
        <f>D36*D32</f>
        <v>24000</v>
      </c>
    </row>
    <row r="37" spans="1:5" ht="15.75" thickBot="1" x14ac:dyDescent="0.3">
      <c r="A37" s="54"/>
      <c r="B37" s="79"/>
      <c r="C37" s="15" t="s">
        <v>3</v>
      </c>
      <c r="D37" s="99"/>
      <c r="E37" s="100">
        <f>SUM(E35:E36)</f>
        <v>30000</v>
      </c>
    </row>
    <row r="38" spans="1:5" ht="15.75" thickBot="1" x14ac:dyDescent="0.3">
      <c r="A38" s="51"/>
      <c r="B38" s="16"/>
      <c r="C38" s="7"/>
      <c r="D38" s="8"/>
      <c r="E38" s="8"/>
    </row>
    <row r="39" spans="1:5" x14ac:dyDescent="0.25">
      <c r="A39" s="52">
        <v>5</v>
      </c>
      <c r="B39" s="73" t="s">
        <v>25</v>
      </c>
      <c r="C39" s="19" t="s">
        <v>26</v>
      </c>
      <c r="D39" s="4">
        <v>1</v>
      </c>
      <c r="E39" s="5"/>
    </row>
    <row r="40" spans="1:5" x14ac:dyDescent="0.25">
      <c r="A40" s="53"/>
      <c r="B40" s="74"/>
      <c r="C40" s="12" t="s">
        <v>1</v>
      </c>
      <c r="D40" s="3">
        <v>12</v>
      </c>
      <c r="E40" s="6"/>
    </row>
    <row r="41" spans="1:5" x14ac:dyDescent="0.25">
      <c r="A41" s="53"/>
      <c r="B41" s="74"/>
      <c r="C41" s="7"/>
      <c r="D41" s="8"/>
      <c r="E41" s="9"/>
    </row>
    <row r="42" spans="1:5" x14ac:dyDescent="0.25">
      <c r="A42" s="53"/>
      <c r="B42" s="74"/>
      <c r="C42" s="10" t="s">
        <v>0</v>
      </c>
      <c r="D42" s="8"/>
      <c r="E42" s="9"/>
    </row>
    <row r="43" spans="1:5" x14ac:dyDescent="0.25">
      <c r="A43" s="53"/>
      <c r="B43" s="74"/>
      <c r="C43" s="12" t="s">
        <v>27</v>
      </c>
      <c r="D43" s="101">
        <v>8000</v>
      </c>
      <c r="E43" s="102">
        <f>D43*D40</f>
        <v>96000</v>
      </c>
    </row>
    <row r="44" spans="1:5" x14ac:dyDescent="0.25">
      <c r="A44" s="53"/>
      <c r="B44" s="74"/>
      <c r="C44" s="12" t="s">
        <v>28</v>
      </c>
      <c r="D44" s="101">
        <v>1000</v>
      </c>
      <c r="E44" s="102">
        <f>D44*D40</f>
        <v>12000</v>
      </c>
    </row>
    <row r="45" spans="1:5" ht="15.75" thickBot="1" x14ac:dyDescent="0.3">
      <c r="A45" s="54"/>
      <c r="B45" s="75"/>
      <c r="C45" s="20" t="s">
        <v>3</v>
      </c>
      <c r="D45" s="99"/>
      <c r="E45" s="100">
        <f>SUM(E43:E44)</f>
        <v>108000</v>
      </c>
    </row>
    <row r="46" spans="1:5" ht="15.75" thickBot="1" x14ac:dyDescent="0.3"/>
    <row r="47" spans="1:5" x14ac:dyDescent="0.25">
      <c r="A47" s="52">
        <v>6</v>
      </c>
      <c r="B47" s="71"/>
      <c r="C47" s="61" t="s">
        <v>31</v>
      </c>
      <c r="D47" s="4">
        <v>2</v>
      </c>
      <c r="E47" s="5"/>
    </row>
    <row r="48" spans="1:5" x14ac:dyDescent="0.25">
      <c r="A48" s="53"/>
      <c r="B48" s="72"/>
      <c r="C48" s="62" t="s">
        <v>32</v>
      </c>
      <c r="D48" s="3">
        <v>250</v>
      </c>
      <c r="E48" s="6"/>
    </row>
    <row r="49" spans="1:5" x14ac:dyDescent="0.25">
      <c r="A49" s="53"/>
      <c r="B49" s="55"/>
      <c r="C49" s="63" t="s">
        <v>33</v>
      </c>
      <c r="D49" s="3">
        <v>20</v>
      </c>
      <c r="E49" s="6"/>
    </row>
    <row r="50" spans="1:5" x14ac:dyDescent="0.25">
      <c r="A50" s="53"/>
      <c r="B50" s="47"/>
      <c r="C50" s="63" t="s">
        <v>52</v>
      </c>
      <c r="D50" s="3">
        <v>270</v>
      </c>
      <c r="E50" s="6"/>
    </row>
    <row r="51" spans="1:5" x14ac:dyDescent="0.25">
      <c r="A51" s="53"/>
      <c r="B51" s="47"/>
      <c r="C51" s="63" t="s">
        <v>34</v>
      </c>
      <c r="D51" s="3">
        <v>270</v>
      </c>
      <c r="E51" s="6"/>
    </row>
    <row r="52" spans="1:5" ht="15.75" x14ac:dyDescent="0.25">
      <c r="A52" s="53"/>
      <c r="B52" s="50" t="s">
        <v>29</v>
      </c>
      <c r="C52" s="64"/>
      <c r="D52" s="8"/>
      <c r="E52" s="9"/>
    </row>
    <row r="53" spans="1:5" ht="15.75" x14ac:dyDescent="0.25">
      <c r="A53" s="53"/>
      <c r="B53" s="50" t="s">
        <v>30</v>
      </c>
      <c r="C53" s="64"/>
      <c r="D53" s="8"/>
      <c r="E53" s="9"/>
    </row>
    <row r="54" spans="1:5" ht="15.75" x14ac:dyDescent="0.25">
      <c r="A54" s="53"/>
      <c r="B54" s="50" t="s">
        <v>44</v>
      </c>
      <c r="C54" s="65" t="s">
        <v>2</v>
      </c>
      <c r="D54" s="8"/>
      <c r="E54" s="9"/>
    </row>
    <row r="55" spans="1:5" ht="15.75" x14ac:dyDescent="0.25">
      <c r="A55" s="53"/>
      <c r="B55" s="50" t="s">
        <v>45</v>
      </c>
      <c r="C55" s="62" t="s">
        <v>35</v>
      </c>
      <c r="D55" s="97">
        <v>100</v>
      </c>
      <c r="E55" s="98">
        <f>D55*D48*D47</f>
        <v>50000</v>
      </c>
    </row>
    <row r="56" spans="1:5" x14ac:dyDescent="0.25">
      <c r="A56" s="53"/>
      <c r="B56" s="48"/>
      <c r="C56" s="62" t="s">
        <v>36</v>
      </c>
      <c r="D56" s="97">
        <v>80</v>
      </c>
      <c r="E56" s="98">
        <f>D56*D49</f>
        <v>1600</v>
      </c>
    </row>
    <row r="57" spans="1:5" x14ac:dyDescent="0.25">
      <c r="A57" s="53"/>
      <c r="B57" s="47"/>
      <c r="C57" s="62" t="s">
        <v>53</v>
      </c>
      <c r="D57" s="97">
        <v>80</v>
      </c>
      <c r="E57" s="98">
        <f>D57*D48</f>
        <v>20000</v>
      </c>
    </row>
    <row r="58" spans="1:5" x14ac:dyDescent="0.25">
      <c r="A58" s="53"/>
      <c r="B58" s="47"/>
      <c r="C58" s="62" t="s">
        <v>41</v>
      </c>
      <c r="D58" s="97">
        <v>100</v>
      </c>
      <c r="E58" s="98">
        <f>D58*D50</f>
        <v>27000</v>
      </c>
    </row>
    <row r="59" spans="1:5" x14ac:dyDescent="0.25">
      <c r="A59" s="53"/>
      <c r="B59" s="47"/>
      <c r="C59" s="62" t="s">
        <v>42</v>
      </c>
      <c r="D59" s="97">
        <v>60</v>
      </c>
      <c r="E59" s="98">
        <f>D59*D51</f>
        <v>16200</v>
      </c>
    </row>
    <row r="60" spans="1:5" x14ac:dyDescent="0.25">
      <c r="A60" s="53"/>
      <c r="B60" s="47"/>
      <c r="C60" s="62" t="s">
        <v>43</v>
      </c>
      <c r="D60" s="97"/>
      <c r="E60" s="98">
        <v>3000</v>
      </c>
    </row>
    <row r="61" spans="1:5" x14ac:dyDescent="0.25">
      <c r="A61" s="53"/>
      <c r="B61" s="47"/>
      <c r="C61" s="63" t="s">
        <v>37</v>
      </c>
      <c r="D61" s="97"/>
      <c r="E61" s="98">
        <v>2000</v>
      </c>
    </row>
    <row r="62" spans="1:5" ht="15.75" thickBot="1" x14ac:dyDescent="0.3">
      <c r="A62" s="54"/>
      <c r="B62" s="49"/>
      <c r="C62" s="66" t="s">
        <v>3</v>
      </c>
      <c r="D62" s="99"/>
      <c r="E62" s="100">
        <f>SUM(E55:E61)</f>
        <v>119800</v>
      </c>
    </row>
    <row r="63" spans="1:5" x14ac:dyDescent="0.25">
      <c r="C63" s="67" t="s">
        <v>38</v>
      </c>
      <c r="D63" s="68"/>
      <c r="E63" s="94">
        <f>SUM(E62,E45,E37,E30,E23,E13)</f>
        <v>492200</v>
      </c>
    </row>
    <row r="64" spans="1:5" ht="15.75" thickBot="1" x14ac:dyDescent="0.3">
      <c r="C64" s="69" t="s">
        <v>7</v>
      </c>
      <c r="D64" s="70">
        <v>80</v>
      </c>
      <c r="E64" s="95">
        <f>E63/D64</f>
        <v>6152.5</v>
      </c>
    </row>
    <row r="65" spans="3:5" ht="15.75" thickBot="1" x14ac:dyDescent="0.3">
      <c r="C65" s="11"/>
      <c r="E65" s="1"/>
    </row>
    <row r="66" spans="3:5" ht="15.75" x14ac:dyDescent="0.25">
      <c r="C66" s="28" t="s">
        <v>54</v>
      </c>
      <c r="D66" s="29"/>
      <c r="E66" s="30">
        <f>E63/D64</f>
        <v>6152.5</v>
      </c>
    </row>
    <row r="67" spans="3:5" ht="15.75" x14ac:dyDescent="0.25">
      <c r="C67" s="31" t="s">
        <v>39</v>
      </c>
      <c r="D67" s="27"/>
      <c r="E67" s="32">
        <f>E66/12</f>
        <v>512.70833333333337</v>
      </c>
    </row>
    <row r="68" spans="3:5" ht="16.5" thickBot="1" x14ac:dyDescent="0.3">
      <c r="C68" s="33" t="s">
        <v>8</v>
      </c>
      <c r="D68" s="34"/>
      <c r="E68" s="35">
        <f>E67/15</f>
        <v>34.180555555555557</v>
      </c>
    </row>
    <row r="69" spans="3:5" ht="15.75" thickBot="1" x14ac:dyDescent="0.3"/>
    <row r="70" spans="3:5" ht="15.75" x14ac:dyDescent="0.25">
      <c r="C70" s="36" t="s">
        <v>40</v>
      </c>
      <c r="D70" s="96">
        <v>335</v>
      </c>
      <c r="E70" s="58"/>
    </row>
    <row r="71" spans="3:5" ht="16.5" thickBot="1" x14ac:dyDescent="0.3">
      <c r="C71" s="37" t="s">
        <v>9</v>
      </c>
      <c r="D71" s="38">
        <f>E67/D70</f>
        <v>1.5304726368159205</v>
      </c>
    </row>
  </sheetData>
  <mergeCells count="10">
    <mergeCell ref="B5:B13"/>
    <mergeCell ref="A5:A13"/>
    <mergeCell ref="D4:E4"/>
    <mergeCell ref="A1:E2"/>
    <mergeCell ref="A3:E3"/>
    <mergeCell ref="B47:B48"/>
    <mergeCell ref="B39:B45"/>
    <mergeCell ref="B32:B37"/>
    <mergeCell ref="A15:A23"/>
    <mergeCell ref="A25:A3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Hans-Otto</dc:creator>
  <cp:lastModifiedBy>Hans-Otto</cp:lastModifiedBy>
  <cp:lastPrinted>2019-05-10T11:47:51Z</cp:lastPrinted>
  <dcterms:created xsi:type="dcterms:W3CDTF">2019-03-05T16:40:01Z</dcterms:created>
  <dcterms:modified xsi:type="dcterms:W3CDTF">2019-05-15T13:19:19Z</dcterms:modified>
</cp:coreProperties>
</file>